
<file path=[Content_Types].xml><?xml version="1.0" encoding="utf-8"?>
<Types xmlns="http://schemas.openxmlformats.org/package/2006/content-types">
  <Override PartName="/docProps/app.xml" ContentType="application/vnd.openxmlformats-officedocument.extended-properties+xml"/>
  <Default Extension="emf" ContentType="image/x-emf"/>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Default Extension="rels" ContentType="application/vnd.openxmlformats-package.relationships+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11180" yWindow="1240" windowWidth="21800" windowHeight="9920" activeTab="3"/>
  </bookViews>
  <sheets>
    <sheet name="HiSeq" sheetId="1" r:id="rId1"/>
    <sheet name="GAIIx" sheetId="2" r:id="rId2"/>
    <sheet name="HiScanSQ" sheetId="3" r:id="rId3"/>
    <sheet name="MiSeq" sheetId="4" r:id="rId4"/>
  </sheet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B5" i="2"/>
  <c r="B7"/>
  <c r="B12"/>
  <c r="B11"/>
  <c r="B13"/>
  <c r="B14"/>
  <c r="B11" i="3"/>
  <c r="B5"/>
  <c r="B6"/>
  <c r="B7"/>
  <c r="B12"/>
  <c r="B14"/>
  <c r="B13"/>
  <c r="E5" i="1"/>
  <c r="E11"/>
  <c r="E7"/>
  <c r="E12"/>
  <c r="E14"/>
  <c r="E13"/>
  <c r="B11"/>
  <c r="B5"/>
  <c r="B6"/>
  <c r="B7"/>
  <c r="B12"/>
  <c r="B14"/>
  <c r="B13"/>
  <c r="B8" i="4"/>
  <c r="B7"/>
  <c r="B10"/>
  <c r="B9"/>
  <c r="D8"/>
  <c r="D7"/>
  <c r="D9"/>
  <c r="C7"/>
  <c r="C8"/>
  <c r="C10"/>
  <c r="C9"/>
</calcChain>
</file>

<file path=xl/sharedStrings.xml><?xml version="1.0" encoding="utf-8"?>
<sst xmlns="http://schemas.openxmlformats.org/spreadsheetml/2006/main" count="81" uniqueCount="31">
  <si>
    <t>Reads/lane</t>
  </si>
  <si>
    <t>Coverage</t>
  </si>
  <si>
    <t>Number of lanes</t>
  </si>
  <si>
    <t>HiSeq Output Calculations</t>
  </si>
  <si>
    <t>HiScanSQ Output Calculations</t>
  </si>
  <si>
    <t>MiSeq Output Calculations</t>
  </si>
  <si>
    <t>Genome Analyzer IIx Output Calculations</t>
  </si>
  <si>
    <r>
      <t>Area of a lane (mm</t>
    </r>
    <r>
      <rPr>
        <vertAlign val="superscript"/>
        <sz val="11"/>
        <color theme="0" tint="-0.499984740745262"/>
        <rFont val="Arial"/>
        <family val="2"/>
      </rPr>
      <t>2</t>
    </r>
    <r>
      <rPr>
        <sz val="11"/>
        <color theme="0" tint="-0.499984740745262"/>
        <rFont val="Arial"/>
        <family val="2"/>
      </rPr>
      <t>)</t>
    </r>
  </si>
  <si>
    <t>Enter your value here</t>
  </si>
  <si>
    <r>
      <t>Clusters/mm</t>
    </r>
    <r>
      <rPr>
        <vertAlign val="superscript"/>
        <sz val="11"/>
        <color theme="0" tint="-0.499984740745262"/>
        <rFont val="Arial"/>
        <family val="2"/>
      </rPr>
      <t>2</t>
    </r>
    <r>
      <rPr>
        <sz val="11"/>
        <color theme="0" tint="-0.499984740745262"/>
        <rFont val="Arial"/>
        <family val="2"/>
      </rPr>
      <t xml:space="preserve"> (750K @85%PF)
%PF may vary based on library</t>
    </r>
  </si>
  <si>
    <r>
      <t>Total number of cycles (</t>
    </r>
    <r>
      <rPr>
        <i/>
        <sz val="11"/>
        <color theme="0" tint="-0.499984740745262"/>
        <rFont val="Arial"/>
        <family val="2"/>
      </rPr>
      <t>e.g.</t>
    </r>
    <r>
      <rPr>
        <sz val="11"/>
        <color theme="0" tint="-0.499984740745262"/>
        <rFont val="Arial"/>
        <family val="2"/>
      </rPr>
      <t xml:space="preserve"> 300 for 2x150)</t>
    </r>
  </si>
  <si>
    <r>
      <t>Total number of cycles (</t>
    </r>
    <r>
      <rPr>
        <i/>
        <sz val="11"/>
        <color theme="0" tint="-0.499984740745262"/>
        <rFont val="Arial"/>
        <family val="2"/>
      </rPr>
      <t>e.g.</t>
    </r>
    <r>
      <rPr>
        <sz val="11"/>
        <color theme="0" tint="-0.499984740745262"/>
        <rFont val="Arial"/>
        <family val="2"/>
      </rPr>
      <t xml:space="preserve"> 200 for 2x100)</t>
    </r>
  </si>
  <si>
    <r>
      <t>Clusters/mm</t>
    </r>
    <r>
      <rPr>
        <vertAlign val="superscript"/>
        <sz val="11"/>
        <color theme="0" tint="-0.499984740745262"/>
        <rFont val="Arial"/>
        <family val="2"/>
      </rPr>
      <t>2</t>
    </r>
    <r>
      <rPr>
        <sz val="11"/>
        <color theme="0" tint="-0.499984740745262"/>
        <rFont val="Arial"/>
        <family val="2"/>
      </rPr>
      <t xml:space="preserve"> (800K @85%PF)
%PF may vary based on library</t>
    </r>
  </si>
  <si>
    <t>Genome or region size (in bases)</t>
  </si>
  <si>
    <t>Genome or region size  (in bases)</t>
  </si>
  <si>
    <t>Total output required (in bases)</t>
  </si>
  <si>
    <t>Output/lane (bases/lane)</t>
  </si>
  <si>
    <t>Reads/flow cell</t>
  </si>
  <si>
    <t>Output/flow cell (bases/flow cell)</t>
  </si>
  <si>
    <t>Number of flow cells</t>
  </si>
  <si>
    <t>The numbers in this spreadsheet are reasonable expectations assuming flow cells are clustered at the proper density. Output may vary based on sample quality, cluster density and other experimental factors. Use these calculations as estimates for planning your runs.</t>
  </si>
  <si>
    <r>
      <t xml:space="preserve">For more information about calculating coverage estimates, see the </t>
    </r>
    <r>
      <rPr>
        <sz val="10"/>
        <color rgb="FF7CA8D4"/>
        <rFont val="Arial"/>
        <family val="2"/>
      </rPr>
      <t>Coverage Calculation Tech Note</t>
    </r>
    <r>
      <rPr>
        <sz val="10"/>
        <color indexed="8"/>
        <rFont val="Arial"/>
        <family val="2"/>
      </rPr>
      <t>.</t>
    </r>
  </si>
  <si>
    <t>TruSeq v3 Reagents (one flow cell)</t>
  </si>
  <si>
    <t>TruSeq v3 Reagents</t>
  </si>
  <si>
    <t>MiSeq with:
- Upgraded hardware, or from September 2012 and later
- MCS v2.0 or later
- MiSeq Reagent Kit v2</t>
  </si>
  <si>
    <t>Older MiSeq run configurations.</t>
  </si>
  <si>
    <t>HiSeq 1500/2500 rapid run (one flow cell)</t>
  </si>
  <si>
    <t>Number of samples per flow cell</t>
  </si>
  <si>
    <t>Number of samples/lane</t>
  </si>
  <si>
    <r>
      <t>Clusters/mm</t>
    </r>
    <r>
      <rPr>
        <vertAlign val="superscript"/>
        <sz val="11"/>
        <color theme="0" tint="-0.499984740745262"/>
        <rFont val="Arial"/>
        <family val="2"/>
      </rPr>
      <t>2</t>
    </r>
    <r>
      <rPr>
        <sz val="11"/>
        <color theme="0" tint="-0.499984740745262"/>
        <rFont val="Arial"/>
        <family val="2"/>
      </rPr>
      <t xml:space="preserve"> (900K @91%PF)
%PF may vary based on library</t>
    </r>
  </si>
  <si>
    <t>MiSeq with:
- Upgraded hardware, or from September 2012 and later
- MCS v2.3 or later
- MiSeq Reagent Kit v3</t>
  </si>
</sst>
</file>

<file path=xl/styles.xml><?xml version="1.0" encoding="utf-8"?>
<styleSheet xmlns="http://schemas.openxmlformats.org/spreadsheetml/2006/main">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8">
    <font>
      <sz val="11"/>
      <color theme="1"/>
      <name val="Calibri"/>
      <family val="2"/>
      <scheme val="minor"/>
    </font>
    <font>
      <b/>
      <sz val="11"/>
      <color theme="1"/>
      <name val="Calibri"/>
      <family val="2"/>
      <scheme val="minor"/>
    </font>
    <font>
      <sz val="9"/>
      <color rgb="FFFFC000"/>
      <name val="Arial"/>
      <family val="2"/>
    </font>
    <font>
      <sz val="17"/>
      <color rgb="FFFFC000"/>
      <name val="Arial"/>
      <family val="2"/>
    </font>
    <font>
      <sz val="8"/>
      <color theme="1"/>
      <name val="Calibri"/>
      <family val="2"/>
      <scheme val="minor"/>
    </font>
    <font>
      <sz val="9"/>
      <color theme="1"/>
      <name val="Calibri"/>
      <family val="2"/>
      <scheme val="minor"/>
    </font>
    <font>
      <sz val="14"/>
      <color rgb="FFFFC000"/>
      <name val="Arial"/>
      <family val="2"/>
    </font>
    <font>
      <sz val="11"/>
      <color theme="0" tint="-0.499984740745262"/>
      <name val="Arial"/>
      <family val="2"/>
    </font>
    <font>
      <vertAlign val="superscript"/>
      <sz val="11"/>
      <color theme="0" tint="-0.499984740745262"/>
      <name val="Arial"/>
      <family val="2"/>
    </font>
    <font>
      <b/>
      <sz val="11"/>
      <color theme="0" tint="-0.499984740745262"/>
      <name val="Arial"/>
      <family val="2"/>
    </font>
    <font>
      <b/>
      <sz val="11"/>
      <color rgb="FF00B050"/>
      <name val="Calibri"/>
      <family val="2"/>
      <scheme val="minor"/>
    </font>
    <font>
      <sz val="14"/>
      <color theme="1"/>
      <name val="Calibri"/>
      <family val="2"/>
      <scheme val="minor"/>
    </font>
    <font>
      <sz val="17"/>
      <color theme="1"/>
      <name val="Calibri"/>
      <family val="2"/>
      <scheme val="minor"/>
    </font>
    <font>
      <b/>
      <sz val="11"/>
      <color theme="1" tint="0.499984740745262"/>
      <name val="Arial"/>
      <family val="2"/>
    </font>
    <font>
      <i/>
      <sz val="11"/>
      <color theme="0" tint="-0.499984740745262"/>
      <name val="Arial"/>
      <family val="2"/>
    </font>
    <font>
      <sz val="10"/>
      <color indexed="8"/>
      <name val="Arial"/>
      <family val="2"/>
    </font>
    <font>
      <sz val="10"/>
      <color rgb="FF7CA8D4"/>
      <name val="Arial"/>
      <family val="2"/>
    </font>
    <font>
      <sz val="8"/>
      <name val="Verdana"/>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rgb="FFFFC000"/>
      </bottom>
      <diagonal/>
    </border>
    <border>
      <left style="thin">
        <color theme="0" tint="-0.24994659260841701"/>
      </left>
      <right style="thin">
        <color theme="0" tint="-0.24994659260841701"/>
      </right>
      <top style="thick">
        <color rgb="FFFFC000"/>
      </top>
      <bottom style="thin">
        <color theme="0" tint="-0.24994659260841701"/>
      </bottom>
      <diagonal/>
    </border>
  </borders>
  <cellStyleXfs count="1">
    <xf numFmtId="0" fontId="0" fillId="0" borderId="0"/>
  </cellStyleXfs>
  <cellXfs count="38">
    <xf numFmtId="0" fontId="0" fillId="0" borderId="0" xfId="0"/>
    <xf numFmtId="0" fontId="7" fillId="0" borderId="1" xfId="0" applyFont="1" applyBorder="1" applyProtection="1">
      <protection hidden="1"/>
    </xf>
    <xf numFmtId="0" fontId="7" fillId="0" borderId="1" xfId="0" applyFont="1" applyBorder="1" applyProtection="1"/>
    <xf numFmtId="3" fontId="7" fillId="0" borderId="1" xfId="0" applyNumberFormat="1" applyFont="1" applyBorder="1" applyProtection="1"/>
    <xf numFmtId="3" fontId="9" fillId="2" borderId="1" xfId="0" applyNumberFormat="1" applyFont="1" applyFill="1" applyBorder="1" applyProtection="1"/>
    <xf numFmtId="2" fontId="9" fillId="2" borderId="1" xfId="0" applyNumberFormat="1" applyFont="1" applyFill="1" applyBorder="1" applyProtection="1"/>
    <xf numFmtId="0" fontId="9" fillId="2" borderId="1" xfId="0" applyFont="1" applyFill="1" applyBorder="1" applyProtection="1"/>
    <xf numFmtId="0" fontId="7" fillId="0" borderId="2" xfId="0" applyFont="1" applyBorder="1" applyProtection="1"/>
    <xf numFmtId="3" fontId="7" fillId="0" borderId="2" xfId="0" applyNumberFormat="1" applyFont="1" applyBorder="1" applyProtection="1"/>
    <xf numFmtId="0" fontId="7" fillId="0" borderId="3" xfId="0" applyFont="1" applyBorder="1" applyProtection="1"/>
    <xf numFmtId="0" fontId="9" fillId="2" borderId="3" xfId="0" applyFont="1" applyFill="1" applyBorder="1" applyProtection="1"/>
    <xf numFmtId="3" fontId="9" fillId="2" borderId="3" xfId="0" applyNumberFormat="1" applyFont="1" applyFill="1" applyBorder="1" applyProtection="1"/>
    <xf numFmtId="3" fontId="13" fillId="0" borderId="3" xfId="0" applyNumberFormat="1" applyFont="1" applyBorder="1" applyAlignment="1" applyProtection="1">
      <alignment horizontal="right"/>
      <protection locked="0"/>
    </xf>
    <xf numFmtId="0" fontId="13" fillId="0" borderId="1" xfId="0" applyFont="1" applyBorder="1" applyAlignment="1" applyProtection="1">
      <alignment horizontal="right"/>
      <protection locked="0"/>
    </xf>
    <xf numFmtId="0" fontId="13" fillId="0" borderId="2" xfId="0" applyFont="1" applyBorder="1" applyAlignment="1" applyProtection="1">
      <alignment horizontal="right"/>
      <protection locked="0"/>
    </xf>
    <xf numFmtId="0" fontId="7" fillId="0" borderId="1" xfId="0" applyFont="1" applyBorder="1" applyAlignment="1" applyProtection="1">
      <alignment wrapText="1"/>
    </xf>
    <xf numFmtId="0" fontId="0" fillId="0" borderId="0" xfId="0" applyProtection="1">
      <protection locked="0"/>
    </xf>
    <xf numFmtId="0" fontId="0" fillId="0" borderId="0" xfId="0" applyFont="1" applyProtection="1">
      <protection locked="0"/>
    </xf>
    <xf numFmtId="0" fontId="12" fillId="0" borderId="0" xfId="0" applyFont="1" applyProtection="1">
      <protection locked="0"/>
    </xf>
    <xf numFmtId="0" fontId="2" fillId="0" borderId="0" xfId="0" applyFont="1" applyAlignment="1" applyProtection="1">
      <alignment horizontal="left"/>
      <protection locked="0"/>
    </xf>
    <xf numFmtId="0" fontId="5" fillId="0" borderId="0" xfId="0" applyFont="1" applyProtection="1">
      <protection locked="0"/>
    </xf>
    <xf numFmtId="0" fontId="11" fillId="0" borderId="0" xfId="0" applyFont="1" applyProtection="1">
      <protection locked="0"/>
    </xf>
    <xf numFmtId="0" fontId="2" fillId="0" borderId="0" xfId="0" applyFont="1" applyBorder="1" applyProtection="1">
      <protection locked="0"/>
    </xf>
    <xf numFmtId="3" fontId="1" fillId="0" borderId="0" xfId="0" applyNumberFormat="1" applyFont="1" applyProtection="1">
      <protection locked="0"/>
    </xf>
    <xf numFmtId="3" fontId="10" fillId="0" borderId="0" xfId="0" applyNumberFormat="1" applyFont="1" applyProtection="1">
      <protection locked="0"/>
    </xf>
    <xf numFmtId="2" fontId="10" fillId="0" borderId="0" xfId="0" applyNumberFormat="1" applyFont="1" applyProtection="1">
      <protection locked="0"/>
    </xf>
    <xf numFmtId="3" fontId="0" fillId="0" borderId="0" xfId="0" applyNumberFormat="1" applyFont="1" applyProtection="1">
      <protection locked="0"/>
    </xf>
    <xf numFmtId="0" fontId="15" fillId="0" borderId="0" xfId="0" applyFont="1" applyAlignment="1" applyProtection="1">
      <alignment vertical="top" wrapText="1"/>
      <protection locked="0"/>
    </xf>
    <xf numFmtId="0" fontId="3" fillId="0" borderId="0" xfId="0" applyFont="1" applyAlignment="1" applyProtection="1">
      <alignment horizontal="left"/>
      <protection locked="0"/>
    </xf>
    <xf numFmtId="3" fontId="0" fillId="0" borderId="0" xfId="0" applyNumberFormat="1" applyProtection="1">
      <protection locked="0"/>
    </xf>
    <xf numFmtId="0" fontId="4" fillId="0" borderId="0" xfId="0" applyFont="1" applyAlignment="1" applyProtection="1">
      <alignment wrapText="1"/>
      <protection locked="0"/>
    </xf>
    <xf numFmtId="0" fontId="7" fillId="0" borderId="1" xfId="0" applyFont="1" applyBorder="1" applyAlignment="1" applyProtection="1">
      <alignment vertical="top" wrapText="1"/>
    </xf>
    <xf numFmtId="0" fontId="2" fillId="0" borderId="0" xfId="0" applyFont="1" applyBorder="1" applyProtection="1"/>
    <xf numFmtId="0" fontId="3" fillId="0" borderId="0" xfId="0" applyFont="1" applyAlignment="1" applyProtection="1">
      <alignment horizontal="left"/>
    </xf>
    <xf numFmtId="0" fontId="6" fillId="0" borderId="0" xfId="0" applyFont="1" applyBorder="1" applyProtection="1"/>
    <xf numFmtId="0" fontId="15" fillId="0" borderId="0" xfId="0" applyFont="1" applyAlignment="1" applyProtection="1">
      <alignment vertical="top" wrapText="1"/>
    </xf>
    <xf numFmtId="0" fontId="15" fillId="0" borderId="0" xfId="0" applyFont="1" applyAlignment="1" applyProtection="1">
      <alignment vertical="top" wrapText="1"/>
      <protection locked="0"/>
    </xf>
    <xf numFmtId="0" fontId="0" fillId="0" borderId="0" xfId="0" applyAlignment="1">
      <alignment vertical="top" wrapText="1"/>
    </xf>
  </cellXfs>
  <cellStyles count="1">
    <cellStyle name="Normal" xfId="0" builtinId="0"/>
  </cellStyles>
  <dxfs count="13">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9"/>
  <colors>
    <mruColors>
      <color rgb="FF7CA8D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llumina.com/documents/products/technotes/technote_coverage_calculation.pdf" TargetMode="External"/><Relationship Id="rId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www.illumina.com/documents/products/technotes/technote_coverage_calculation.pdf" TargetMode="External"/><Relationship Id="rId2"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hyperlink" Target="http://www.illumina.com/documents/products/technotes/technote_coverage_calculation.pdf" TargetMode="External"/><Relationship Id="rId2"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hyperlink" Target="http://www.illumina.com/documents/products/technotes/technote_coverage_calculation.pdf" TargetMode="External"/><Relationship Id="rId2"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E18"/>
  <sheetViews>
    <sheetView showGridLines="0" workbookViewId="0">
      <selection activeCell="E8" sqref="E8"/>
    </sheetView>
  </sheetViews>
  <sheetFormatPr baseColWidth="10" defaultColWidth="9.1640625" defaultRowHeight="14"/>
  <cols>
    <col min="1" max="1" width="47.1640625" style="17" customWidth="1"/>
    <col min="2" max="2" width="30.6640625" style="17" customWidth="1"/>
    <col min="3" max="3" width="5.6640625" style="17" customWidth="1"/>
    <col min="4" max="4" width="42.1640625" style="17" bestFit="1" customWidth="1"/>
    <col min="5" max="5" width="28" style="17" customWidth="1"/>
    <col min="6" max="16384" width="9.1640625" style="17"/>
  </cols>
  <sheetData>
    <row r="1" spans="1:5" s="18" customFormat="1" ht="22">
      <c r="A1" s="33" t="s">
        <v>3</v>
      </c>
      <c r="B1" s="33"/>
      <c r="C1" s="33"/>
    </row>
    <row r="2" spans="1:5" s="20" customFormat="1" ht="12">
      <c r="A2" s="19"/>
      <c r="B2" s="19"/>
      <c r="C2" s="19"/>
    </row>
    <row r="3" spans="1:5" s="21" customFormat="1" ht="18">
      <c r="A3" s="34" t="s">
        <v>22</v>
      </c>
      <c r="B3" s="34"/>
      <c r="D3" s="34" t="s">
        <v>26</v>
      </c>
      <c r="E3" s="34"/>
    </row>
    <row r="4" spans="1:5" s="20" customFormat="1" ht="12">
      <c r="A4" s="32"/>
      <c r="B4" s="32"/>
      <c r="D4" s="32"/>
      <c r="E4" s="32"/>
    </row>
    <row r="5" spans="1:5" ht="28">
      <c r="A5" s="15" t="s">
        <v>12</v>
      </c>
      <c r="B5" s="3">
        <f>800000*0.85</f>
        <v>680000</v>
      </c>
      <c r="D5" s="15" t="s">
        <v>29</v>
      </c>
      <c r="E5" s="3">
        <f>900000*0.91</f>
        <v>819000</v>
      </c>
    </row>
    <row r="6" spans="1:5" ht="15">
      <c r="A6" s="2" t="s">
        <v>7</v>
      </c>
      <c r="B6" s="2">
        <f>8*6*5.7</f>
        <v>273.60000000000002</v>
      </c>
      <c r="D6" s="2" t="s">
        <v>7</v>
      </c>
      <c r="E6" s="2">
        <v>184</v>
      </c>
    </row>
    <row r="7" spans="1:5" ht="15" thickBot="1">
      <c r="A7" s="7" t="s">
        <v>0</v>
      </c>
      <c r="B7" s="8">
        <f>B5*B6</f>
        <v>186048000.00000003</v>
      </c>
      <c r="C7" s="23"/>
      <c r="D7" s="7" t="s">
        <v>0</v>
      </c>
      <c r="E7" s="8">
        <f>E5*E6</f>
        <v>150696000</v>
      </c>
    </row>
    <row r="8" spans="1:5" ht="15.75" customHeight="1" thickTop="1">
      <c r="A8" s="9" t="s">
        <v>13</v>
      </c>
      <c r="B8" s="12" t="s">
        <v>8</v>
      </c>
      <c r="D8" s="9" t="s">
        <v>13</v>
      </c>
      <c r="E8" s="12" t="s">
        <v>8</v>
      </c>
    </row>
    <row r="9" spans="1:5">
      <c r="A9" s="2" t="s">
        <v>1</v>
      </c>
      <c r="B9" s="13" t="s">
        <v>8</v>
      </c>
      <c r="D9" s="2" t="s">
        <v>1</v>
      </c>
      <c r="E9" s="13" t="s">
        <v>8</v>
      </c>
    </row>
    <row r="10" spans="1:5" ht="15" thickBot="1">
      <c r="A10" s="7" t="s">
        <v>11</v>
      </c>
      <c r="B10" s="14" t="s">
        <v>8</v>
      </c>
      <c r="D10" s="7" t="s">
        <v>10</v>
      </c>
      <c r="E10" s="14" t="s">
        <v>8</v>
      </c>
    </row>
    <row r="11" spans="1:5" ht="15" thickTop="1">
      <c r="A11" s="10" t="s">
        <v>15</v>
      </c>
      <c r="B11" s="11" t="e">
        <f>B8*B9</f>
        <v>#VALUE!</v>
      </c>
      <c r="C11" s="24"/>
      <c r="D11" s="10" t="s">
        <v>15</v>
      </c>
      <c r="E11" s="11" t="e">
        <f>E8*E9</f>
        <v>#VALUE!</v>
      </c>
    </row>
    <row r="12" spans="1:5">
      <c r="A12" s="4" t="s">
        <v>16</v>
      </c>
      <c r="B12" s="4" t="e">
        <f>B7*B10</f>
        <v>#VALUE!</v>
      </c>
      <c r="C12" s="24"/>
      <c r="D12" s="4" t="s">
        <v>16</v>
      </c>
      <c r="E12" s="4" t="e">
        <f>E7*E10</f>
        <v>#VALUE!</v>
      </c>
    </row>
    <row r="13" spans="1:5">
      <c r="A13" s="6" t="s">
        <v>2</v>
      </c>
      <c r="B13" s="5" t="e">
        <f t="shared" ref="B13" si="0">B11/B12</f>
        <v>#VALUE!</v>
      </c>
      <c r="C13" s="25"/>
      <c r="D13" s="6" t="s">
        <v>2</v>
      </c>
      <c r="E13" s="5" t="e">
        <f t="shared" ref="E13" si="1">E11/E12</f>
        <v>#VALUE!</v>
      </c>
    </row>
    <row r="14" spans="1:5">
      <c r="A14" s="6" t="s">
        <v>28</v>
      </c>
      <c r="B14" s="5" t="e">
        <f>B12/B11</f>
        <v>#VALUE!</v>
      </c>
      <c r="C14" s="25"/>
      <c r="D14" s="6" t="s">
        <v>28</v>
      </c>
      <c r="E14" s="5" t="e">
        <f>E12/E11</f>
        <v>#VALUE!</v>
      </c>
    </row>
    <row r="15" spans="1:5">
      <c r="B15" s="26"/>
    </row>
    <row r="16" spans="1:5" s="16" customFormat="1" ht="44.25" customHeight="1">
      <c r="A16" s="35" t="s">
        <v>20</v>
      </c>
      <c r="B16" s="35"/>
      <c r="C16" s="27"/>
    </row>
    <row r="17" spans="1:2" s="16" customFormat="1"/>
    <row r="18" spans="1:2" s="16" customFormat="1">
      <c r="A18" s="36" t="s">
        <v>21</v>
      </c>
      <c r="B18" s="36"/>
    </row>
  </sheetData>
  <sheetProtection password="EE56" sheet="1" objects="1" scenarios="1"/>
  <protectedRanges>
    <protectedRange sqref="B8:B10 E8:E10" name="Range1"/>
  </protectedRanges>
  <mergeCells count="5">
    <mergeCell ref="A1:C1"/>
    <mergeCell ref="A3:B3"/>
    <mergeCell ref="A16:B16"/>
    <mergeCell ref="A18:B18"/>
    <mergeCell ref="D3:E3"/>
  </mergeCells>
  <phoneticPr fontId="17" type="noConversion"/>
  <conditionalFormatting sqref="B11:B13">
    <cfRule type="expression" dxfId="12" priority="5">
      <formula>ISERROR(B11)</formula>
    </cfRule>
  </conditionalFormatting>
  <conditionalFormatting sqref="E11:E13">
    <cfRule type="expression" dxfId="11" priority="4">
      <formula>ISERROR(E11)</formula>
    </cfRule>
  </conditionalFormatting>
  <conditionalFormatting sqref="B14">
    <cfRule type="expression" dxfId="10" priority="3">
      <formula>ISERROR(B14)</formula>
    </cfRule>
  </conditionalFormatting>
  <conditionalFormatting sqref="E14">
    <cfRule type="expression" dxfId="9" priority="1">
      <formula>ISERROR(E14)</formula>
    </cfRule>
  </conditionalFormatting>
  <hyperlinks>
    <hyperlink ref="A18:B18" r:id="rId1" display="For more information about calculating coverage estimates, see the Coverage Calculation Tech Note."/>
  </hyperlinks>
  <pageMargins left="0.7" right="0.7" top="0.75" bottom="0.75" header="0.3" footer="0.3"/>
  <headerFooter scaleWithDoc="0">
    <oddHeader>&amp;L&amp;"Arial,Regular"&amp;9Product Information: Coverage Calculator for Illumina Sequencing Systems&amp;R&amp;G</oddHeader>
    <oddFooter>&amp;L&amp;"Arial,Regular"&amp;9Illumina, Inc. • 9885 Towne Centre Drive, San Diego, CA 92121 USA • 1.800.809.4566 toll-free • 1.858.202.4566 tel • techsupport@illumina.com • illumina.com
Current as of 10 August 2011</oddFooter>
  </headerFooter>
  <legacyDrawingHF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18"/>
  <sheetViews>
    <sheetView showGridLines="0" workbookViewId="0">
      <selection activeCell="B8" sqref="B8"/>
    </sheetView>
  </sheetViews>
  <sheetFormatPr baseColWidth="10" defaultColWidth="9.1640625" defaultRowHeight="14"/>
  <cols>
    <col min="1" max="1" width="53.6640625" style="16" customWidth="1"/>
    <col min="2" max="2" width="30.6640625" style="16" customWidth="1"/>
    <col min="3" max="3" width="5.6640625" style="16" customWidth="1"/>
    <col min="4" max="4" width="45.6640625" style="16" customWidth="1"/>
    <col min="5" max="5" width="30.6640625" style="16" customWidth="1"/>
    <col min="6" max="16384" width="9.1640625" style="16"/>
  </cols>
  <sheetData>
    <row r="1" spans="1:3" ht="21.75" customHeight="1">
      <c r="A1" s="33" t="s">
        <v>6</v>
      </c>
      <c r="B1" s="33"/>
    </row>
    <row r="2" spans="1:3" s="20" customFormat="1" ht="12">
      <c r="A2" s="19"/>
      <c r="B2" s="19"/>
      <c r="C2" s="19"/>
    </row>
    <row r="3" spans="1:3" ht="19.5" customHeight="1">
      <c r="A3" s="28"/>
      <c r="B3" s="28"/>
    </row>
    <row r="4" spans="1:3" s="20" customFormat="1" ht="12">
      <c r="A4" s="19"/>
      <c r="B4" s="19"/>
    </row>
    <row r="5" spans="1:3" ht="28">
      <c r="A5" s="15" t="s">
        <v>9</v>
      </c>
      <c r="B5" s="3">
        <f>750000*0.85</f>
        <v>637500</v>
      </c>
    </row>
    <row r="6" spans="1:3" ht="15">
      <c r="A6" s="2" t="s">
        <v>7</v>
      </c>
      <c r="B6" s="1">
        <v>66</v>
      </c>
    </row>
    <row r="7" spans="1:3" ht="15" thickBot="1">
      <c r="A7" s="7" t="s">
        <v>0</v>
      </c>
      <c r="B7" s="8">
        <f>B5*B6</f>
        <v>42075000</v>
      </c>
    </row>
    <row r="8" spans="1:3" ht="15" thickTop="1">
      <c r="A8" s="9" t="s">
        <v>14</v>
      </c>
      <c r="B8" s="12" t="s">
        <v>8</v>
      </c>
    </row>
    <row r="9" spans="1:3">
      <c r="A9" s="2" t="s">
        <v>1</v>
      </c>
      <c r="B9" s="13" t="s">
        <v>8</v>
      </c>
    </row>
    <row r="10" spans="1:3" ht="15" thickBot="1">
      <c r="A10" s="7" t="s">
        <v>10</v>
      </c>
      <c r="B10" s="14" t="s">
        <v>8</v>
      </c>
    </row>
    <row r="11" spans="1:3" ht="15" thickTop="1">
      <c r="A11" s="10" t="s">
        <v>15</v>
      </c>
      <c r="B11" s="11" t="e">
        <f>B8*B9</f>
        <v>#VALUE!</v>
      </c>
    </row>
    <row r="12" spans="1:3">
      <c r="A12" s="4" t="s">
        <v>16</v>
      </c>
      <c r="B12" s="4" t="e">
        <f>B7*B10</f>
        <v>#VALUE!</v>
      </c>
    </row>
    <row r="13" spans="1:3">
      <c r="A13" s="6" t="s">
        <v>2</v>
      </c>
      <c r="B13" s="5" t="e">
        <f>B11/B12</f>
        <v>#VALUE!</v>
      </c>
    </row>
    <row r="14" spans="1:3">
      <c r="A14" s="6" t="s">
        <v>28</v>
      </c>
      <c r="B14" s="5" t="e">
        <f>B12/B11</f>
        <v>#VALUE!</v>
      </c>
    </row>
    <row r="15" spans="1:3">
      <c r="B15" s="29"/>
    </row>
    <row r="16" spans="1:3" ht="44.25" customHeight="1">
      <c r="A16" s="35" t="s">
        <v>20</v>
      </c>
      <c r="B16" s="35"/>
      <c r="C16" s="27"/>
    </row>
    <row r="18" spans="1:2">
      <c r="A18" s="36" t="s">
        <v>21</v>
      </c>
      <c r="B18" s="36"/>
    </row>
  </sheetData>
  <sheetProtection password="EE56" sheet="1" objects="1" scenarios="1"/>
  <protectedRanges>
    <protectedRange sqref="B8:B10" name="Range1"/>
  </protectedRanges>
  <mergeCells count="3">
    <mergeCell ref="A1:B1"/>
    <mergeCell ref="A16:B16"/>
    <mergeCell ref="A18:B18"/>
  </mergeCells>
  <phoneticPr fontId="17" type="noConversion"/>
  <conditionalFormatting sqref="B11:B13">
    <cfRule type="expression" dxfId="8" priority="5">
      <formula>ISERROR(B11)</formula>
    </cfRule>
  </conditionalFormatting>
  <conditionalFormatting sqref="B14">
    <cfRule type="expression" dxfId="7" priority="1">
      <formula>ISERROR(B14)</formula>
    </cfRule>
  </conditionalFormatting>
  <hyperlinks>
    <hyperlink ref="A18:B18" r:id="rId1" display="For more information about calculating coverage estimates, see the Coverage Calculation Tech Note."/>
  </hyperlinks>
  <pageMargins left="0.7" right="0.7" top="0.75" bottom="0.75" header="0.3" footer="0.3"/>
  <headerFooter scaleWithDoc="0">
    <oddHeader>&amp;L&amp;"Arial,Regular"&amp;9Product Information: Coverage Calculator for Illumina Sequencing Systems&amp;R&amp;G</oddHeader>
    <oddFooter>&amp;L&amp;"Arial,Regular"&amp;9Illumina, Inc. • 9885 Towne Centre Drive, San Diego, CA 92121 USA • 1.800.809.4566 toll-free • 1.858.202.4566 tel • techsupport@illumina.com • illumina.com
Current as of 10 August 2011</oddFooter>
  </headerFooter>
  <legacyDrawingHF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18"/>
  <sheetViews>
    <sheetView showGridLines="0" workbookViewId="0">
      <selection activeCell="C16" sqref="C16"/>
    </sheetView>
  </sheetViews>
  <sheetFormatPr baseColWidth="10" defaultColWidth="9.1640625" defaultRowHeight="14"/>
  <cols>
    <col min="1" max="1" width="53.6640625" style="16" customWidth="1"/>
    <col min="2" max="2" width="30.6640625" style="16" customWidth="1"/>
    <col min="3" max="3" width="5.6640625" style="16" customWidth="1"/>
    <col min="4" max="16384" width="9.1640625" style="16"/>
  </cols>
  <sheetData>
    <row r="1" spans="1:3" ht="20">
      <c r="A1" s="33" t="s">
        <v>4</v>
      </c>
      <c r="B1" s="33"/>
      <c r="C1" s="33"/>
    </row>
    <row r="2" spans="1:3" s="20" customFormat="1" ht="12">
      <c r="A2" s="19"/>
      <c r="B2" s="19"/>
      <c r="C2" s="19"/>
    </row>
    <row r="3" spans="1:3" ht="19.5" customHeight="1">
      <c r="A3" s="34" t="s">
        <v>23</v>
      </c>
      <c r="B3" s="34"/>
    </row>
    <row r="4" spans="1:3" s="20" customFormat="1" ht="12">
      <c r="A4" s="22"/>
      <c r="B4" s="22"/>
    </row>
    <row r="5" spans="1:3" ht="28">
      <c r="A5" s="15" t="s">
        <v>12</v>
      </c>
      <c r="B5" s="3">
        <f>800000*0.85</f>
        <v>680000</v>
      </c>
    </row>
    <row r="6" spans="1:3" ht="15">
      <c r="A6" s="2" t="s">
        <v>7</v>
      </c>
      <c r="B6" s="1">
        <f>8*3*5.7</f>
        <v>136.80000000000001</v>
      </c>
    </row>
    <row r="7" spans="1:3" ht="15" thickBot="1">
      <c r="A7" s="7" t="s">
        <v>0</v>
      </c>
      <c r="B7" s="8">
        <f>B5*B6</f>
        <v>93024000.000000015</v>
      </c>
    </row>
    <row r="8" spans="1:3" ht="15" thickTop="1">
      <c r="A8" s="9" t="s">
        <v>13</v>
      </c>
      <c r="B8" s="12" t="s">
        <v>8</v>
      </c>
    </row>
    <row r="9" spans="1:3">
      <c r="A9" s="2" t="s">
        <v>1</v>
      </c>
      <c r="B9" s="13" t="s">
        <v>8</v>
      </c>
    </row>
    <row r="10" spans="1:3" ht="15" thickBot="1">
      <c r="A10" s="7" t="s">
        <v>11</v>
      </c>
      <c r="B10" s="14" t="s">
        <v>8</v>
      </c>
    </row>
    <row r="11" spans="1:3" ht="15" thickTop="1">
      <c r="A11" s="10" t="s">
        <v>15</v>
      </c>
      <c r="B11" s="11" t="e">
        <f>B8*B9</f>
        <v>#VALUE!</v>
      </c>
    </row>
    <row r="12" spans="1:3">
      <c r="A12" s="4" t="s">
        <v>16</v>
      </c>
      <c r="B12" s="4" t="e">
        <f>B7*B10</f>
        <v>#VALUE!</v>
      </c>
    </row>
    <row r="13" spans="1:3">
      <c r="A13" s="6" t="s">
        <v>2</v>
      </c>
      <c r="B13" s="5" t="e">
        <f t="shared" ref="B13" si="0">B11/B12</f>
        <v>#VALUE!</v>
      </c>
    </row>
    <row r="14" spans="1:3">
      <c r="A14" s="6" t="s">
        <v>28</v>
      </c>
      <c r="B14" s="5" t="e">
        <f>B12/B11</f>
        <v>#VALUE!</v>
      </c>
    </row>
    <row r="16" spans="1:3" ht="44.25" customHeight="1">
      <c r="A16" s="35" t="s">
        <v>20</v>
      </c>
      <c r="B16" s="35"/>
      <c r="C16" s="27"/>
    </row>
    <row r="18" spans="1:2">
      <c r="A18" s="36" t="s">
        <v>21</v>
      </c>
      <c r="B18" s="36"/>
    </row>
  </sheetData>
  <sheetProtection password="EE56" sheet="1" objects="1" scenarios="1"/>
  <mergeCells count="4">
    <mergeCell ref="A1:C1"/>
    <mergeCell ref="A3:B3"/>
    <mergeCell ref="A16:B16"/>
    <mergeCell ref="A18:B18"/>
  </mergeCells>
  <phoneticPr fontId="17" type="noConversion"/>
  <conditionalFormatting sqref="B11:B13">
    <cfRule type="expression" dxfId="6" priority="5">
      <formula>ISERROR(B11)</formula>
    </cfRule>
  </conditionalFormatting>
  <conditionalFormatting sqref="B14">
    <cfRule type="expression" dxfId="5" priority="1">
      <formula>ISERROR(B14)</formula>
    </cfRule>
  </conditionalFormatting>
  <hyperlinks>
    <hyperlink ref="A18:B18" r:id="rId1" display="For more information about calculating coverage estimates, see the Coverage Calculation Tech Note."/>
  </hyperlinks>
  <pageMargins left="0.7" right="0.7" top="0.75" bottom="0.75" header="0.3" footer="0.3"/>
  <headerFooter scaleWithDoc="0">
    <oddHeader>&amp;L&amp;"Arial,Regular"&amp;9Product Information: Coverage Calculator for Illumina Sequencing Systems&amp;R&amp;G</oddHeader>
    <oddFooter>&amp;L&amp;"Arial,Regular"&amp;9Illumina, Inc. • 9885 Towne Centre Drive, San Diego, CA 92121 USA • 1.800.809.4566 toll-free • 1.858.202.4566 tel • techsupport@illumina.com • illumina.com
Current as of 10 August 2011</oddFooter>
  </headerFooter>
  <legacyDrawingHF r:id="rId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D14"/>
  <sheetViews>
    <sheetView showGridLines="0" tabSelected="1" workbookViewId="0">
      <selection sqref="A1:C10"/>
    </sheetView>
  </sheetViews>
  <sheetFormatPr baseColWidth="10" defaultColWidth="9.1640625" defaultRowHeight="14"/>
  <cols>
    <col min="1" max="1" width="53.6640625" style="16" customWidth="1"/>
    <col min="2" max="2" width="33.1640625" style="16" customWidth="1"/>
    <col min="3" max="3" width="35.1640625" style="16" customWidth="1"/>
    <col min="4" max="4" width="45.6640625" style="16" customWidth="1"/>
    <col min="5" max="5" width="30.6640625" style="16" customWidth="1"/>
    <col min="6" max="16384" width="9.1640625" style="16"/>
  </cols>
  <sheetData>
    <row r="1" spans="1:4" ht="20">
      <c r="A1" s="33" t="s">
        <v>5</v>
      </c>
      <c r="B1" s="33"/>
    </row>
    <row r="2" spans="1:4" s="30" customFormat="1" ht="65">
      <c r="A2" s="15"/>
      <c r="B2" s="15" t="s">
        <v>30</v>
      </c>
      <c r="C2" s="15" t="s">
        <v>24</v>
      </c>
      <c r="D2" s="31" t="s">
        <v>25</v>
      </c>
    </row>
    <row r="3" spans="1:4" ht="15" thickBot="1">
      <c r="A3" s="7" t="s">
        <v>17</v>
      </c>
      <c r="B3" s="8">
        <v>25000000</v>
      </c>
      <c r="C3" s="8">
        <v>16000000</v>
      </c>
      <c r="D3" s="8">
        <v>5000000</v>
      </c>
    </row>
    <row r="4" spans="1:4" ht="15" thickTop="1">
      <c r="A4" s="9" t="s">
        <v>14</v>
      </c>
      <c r="B4" s="12">
        <v>600000</v>
      </c>
      <c r="C4" s="12">
        <v>600000</v>
      </c>
      <c r="D4" s="12" t="s">
        <v>8</v>
      </c>
    </row>
    <row r="5" spans="1:4">
      <c r="A5" s="2" t="s">
        <v>1</v>
      </c>
      <c r="B5" s="13">
        <v>100</v>
      </c>
      <c r="C5" s="13">
        <v>100</v>
      </c>
      <c r="D5" s="13" t="s">
        <v>8</v>
      </c>
    </row>
    <row r="6" spans="1:4" ht="15" thickBot="1">
      <c r="A6" s="7" t="s">
        <v>10</v>
      </c>
      <c r="B6" s="14">
        <v>150</v>
      </c>
      <c r="C6" s="14">
        <v>50</v>
      </c>
      <c r="D6" s="14" t="s">
        <v>8</v>
      </c>
    </row>
    <row r="7" spans="1:4" ht="15" thickTop="1">
      <c r="A7" s="10" t="s">
        <v>15</v>
      </c>
      <c r="B7" s="11">
        <f>B4*B5</f>
        <v>60000000</v>
      </c>
      <c r="C7" s="11">
        <f>C4*C5</f>
        <v>60000000</v>
      </c>
      <c r="D7" s="11" t="e">
        <f>D4*D5</f>
        <v>#VALUE!</v>
      </c>
    </row>
    <row r="8" spans="1:4">
      <c r="A8" s="4" t="s">
        <v>18</v>
      </c>
      <c r="B8" s="4">
        <f>B3*B6</f>
        <v>3750000000</v>
      </c>
      <c r="C8" s="4">
        <f>C3*C6</f>
        <v>800000000</v>
      </c>
      <c r="D8" s="4" t="e">
        <f>D3*D6</f>
        <v>#VALUE!</v>
      </c>
    </row>
    <row r="9" spans="1:4">
      <c r="A9" s="6" t="s">
        <v>19</v>
      </c>
      <c r="B9" s="5">
        <f>B7/B8</f>
        <v>1.6E-2</v>
      </c>
      <c r="C9" s="5">
        <f>C7/C8</f>
        <v>7.4999999999999997E-2</v>
      </c>
      <c r="D9" s="5" t="e">
        <f>D7/D8</f>
        <v>#VALUE!</v>
      </c>
    </row>
    <row r="10" spans="1:4">
      <c r="A10" s="6" t="s">
        <v>27</v>
      </c>
      <c r="B10" s="5">
        <f>B8/B7</f>
        <v>62.5</v>
      </c>
      <c r="C10" s="5">
        <f>C8/C7</f>
        <v>13.333333333333334</v>
      </c>
    </row>
    <row r="12" spans="1:4" ht="27.75" customHeight="1">
      <c r="A12" s="35" t="s">
        <v>20</v>
      </c>
      <c r="B12" s="35"/>
      <c r="C12" s="37"/>
    </row>
    <row r="14" spans="1:4">
      <c r="A14" s="36" t="s">
        <v>21</v>
      </c>
      <c r="B14" s="36"/>
    </row>
  </sheetData>
  <sheetProtection password="EE56" sheet="1" objects="1" scenarios="1"/>
  <protectedRanges>
    <protectedRange sqref="B4:D6" name="Range1"/>
  </protectedRanges>
  <mergeCells count="3">
    <mergeCell ref="A1:B1"/>
    <mergeCell ref="A14:B14"/>
    <mergeCell ref="A12:C12"/>
  </mergeCells>
  <phoneticPr fontId="17" type="noConversion"/>
  <conditionalFormatting sqref="C7:C9">
    <cfRule type="expression" dxfId="4" priority="5">
      <formula>ISERROR(C7)</formula>
    </cfRule>
  </conditionalFormatting>
  <conditionalFormatting sqref="D7:D9">
    <cfRule type="expression" dxfId="3" priority="4">
      <formula>ISERROR(D7)</formula>
    </cfRule>
  </conditionalFormatting>
  <conditionalFormatting sqref="C10">
    <cfRule type="expression" dxfId="2" priority="3">
      <formula>ISERROR(C10)</formula>
    </cfRule>
  </conditionalFormatting>
  <conditionalFormatting sqref="B7:B9">
    <cfRule type="expression" dxfId="1" priority="2">
      <formula>ISERROR(B7)</formula>
    </cfRule>
  </conditionalFormatting>
  <conditionalFormatting sqref="B10">
    <cfRule type="expression" dxfId="0" priority="1">
      <formula>ISERROR(B10)</formula>
    </cfRule>
  </conditionalFormatting>
  <hyperlinks>
    <hyperlink ref="A14:B14" r:id="rId1" display="For more information about calculating coverage estimates, see the Coverage Calculation Tech Note."/>
  </hyperlinks>
  <pageMargins left="0.7" right="0.7" top="0.75" bottom="0.75" header="0.3" footer="0.3"/>
  <pageSetup scale="75" orientation="landscape"/>
  <headerFooter scaleWithDoc="0">
    <oddHeader>&amp;L&amp;"Arial,Regular"&amp;9Product Information: Coverage Calculator for Illumina Sequencing Systems&amp;R&amp;G</oddHeader>
    <oddFooter>&amp;L&amp;"Arial,Regular"&amp;9Illumina, Inc. • 9885 Towne Centre Drive, San Diego, CA 92121 USA • 1.800.809.4566 toll-free • 1.858.202.4566 tel • techsupport@illumina.com • illumina.com
Current as of 10 August 2011</oddFooter>
  </headerFooter>
  <legacyDrawingHF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HiSeq</vt:lpstr>
      <vt:lpstr>GAIIx</vt:lpstr>
      <vt:lpstr>HiScanSQ</vt:lpstr>
      <vt:lpstr>MiSeq</vt:lpstr>
    </vt:vector>
  </TitlesOfParts>
  <Company>Illumina,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acook</dc:creator>
  <cp:lastModifiedBy>smith college</cp:lastModifiedBy>
  <cp:lastPrinted>2011-08-11T21:29:09Z</cp:lastPrinted>
  <dcterms:created xsi:type="dcterms:W3CDTF">2010-09-15T19:27:43Z</dcterms:created>
  <dcterms:modified xsi:type="dcterms:W3CDTF">2013-10-17T17:23:34Z</dcterms:modified>
</cp:coreProperties>
</file>